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7235" windowHeight="5850" activeTab="0"/>
  </bookViews>
  <sheets>
    <sheet name="долги более 1 квартала" sheetId="1" r:id="rId1"/>
    <sheet name="2 квартал 2018" sheetId="2" r:id="rId2"/>
    <sheet name="долги исключенных оконч" sheetId="3" r:id="rId3"/>
  </sheets>
  <definedNames/>
  <calcPr fullCalcOnLoad="1"/>
</workbook>
</file>

<file path=xl/sharedStrings.xml><?xml version="1.0" encoding="utf-8"?>
<sst xmlns="http://schemas.openxmlformats.org/spreadsheetml/2006/main" count="100" uniqueCount="92">
  <si>
    <t>Наименование организации</t>
  </si>
  <si>
    <t>Сумма долга</t>
  </si>
  <si>
    <t>№</t>
  </si>
  <si>
    <t>ИТОГО</t>
  </si>
  <si>
    <t>Белинжинирингстрой-М ООО</t>
  </si>
  <si>
    <t>БИЛС ООО</t>
  </si>
  <si>
    <t>Период задолженности</t>
  </si>
  <si>
    <t>долг</t>
  </si>
  <si>
    <t>исключенные</t>
  </si>
  <si>
    <t>действующие (долг более 1 квартала )</t>
  </si>
  <si>
    <t>Период</t>
  </si>
  <si>
    <t>Институт Новгородгражданпроект ОАО</t>
  </si>
  <si>
    <t>Норма ООО</t>
  </si>
  <si>
    <t>Инжстрой Плюс ООО</t>
  </si>
  <si>
    <t>Инжтермо ООО</t>
  </si>
  <si>
    <t>Неон ООО</t>
  </si>
  <si>
    <t>Проектно-строительная компания Великий Новгород ООО</t>
  </si>
  <si>
    <t>Инжстрой  ООО</t>
  </si>
  <si>
    <t>2,3,4 кв. 2015 г., 1,2 кв. 2016 г.</t>
  </si>
  <si>
    <t>Новинстрой ООО ПСФ</t>
  </si>
  <si>
    <t>ПМК-312 "Связьстрой-3" ООО</t>
  </si>
  <si>
    <t>Теплоэнерго МУП</t>
  </si>
  <si>
    <t>ГазСервис ООО</t>
  </si>
  <si>
    <t>1,2,3,4 кв. 2016 г.</t>
  </si>
  <si>
    <t>4 кв. 2015 г., 1,2,3,4 кв. 2016 г.</t>
  </si>
  <si>
    <t>2,3,4 кв. 2016 г.</t>
  </si>
  <si>
    <t>Новый порт - ООО ИСКЛЮЧЕН</t>
  </si>
  <si>
    <t>СУ-5 плюс - ООО ИСКЛЮЧЕН</t>
  </si>
  <si>
    <t>4 кв. 2015 г., 1,2,3 кв. 2016 г.</t>
  </si>
  <si>
    <t>ИНН</t>
  </si>
  <si>
    <t>7716609371</t>
  </si>
  <si>
    <t>7826178752</t>
  </si>
  <si>
    <t>Архитектор Марченков ООО</t>
  </si>
  <si>
    <t>Боровичигазстрой ООО</t>
  </si>
  <si>
    <t>4 кв. 2015 г., 1,2,3,4 кв. 2016 г., 1 кв. 2017 г.</t>
  </si>
  <si>
    <t>МИК</t>
  </si>
  <si>
    <t>Инжиниринг-Проект ООО</t>
  </si>
  <si>
    <t>1,2,3,4 кв. 2016 г., 1,2 кв. 2017 г.</t>
  </si>
  <si>
    <t>2,3,4 кв. 2016 г., 1,2 кв. 2017 г.</t>
  </si>
  <si>
    <t>4 кв. 2015 г., 1,2,3,4 кв. 2016 г., 1,2 кв. 2017 г.</t>
  </si>
  <si>
    <t>5310011844</t>
  </si>
  <si>
    <t>5321082082</t>
  </si>
  <si>
    <t>5321131100</t>
  </si>
  <si>
    <t>Пульсар НПФ ООО</t>
  </si>
  <si>
    <t>ПЕРСПЕКТИВА ООО</t>
  </si>
  <si>
    <t>Творческая мастерская архитектора А.О.Ваганова ООО</t>
  </si>
  <si>
    <t>7727272183</t>
  </si>
  <si>
    <t>5321058844</t>
  </si>
  <si>
    <t>Принято решение о ликвидации 06.10.2017</t>
  </si>
  <si>
    <t>Находится в процессе банкротства 07.10.2017</t>
  </si>
  <si>
    <t>5321020907</t>
  </si>
  <si>
    <t>Находится в стадии ликвидации 13.06.2017</t>
  </si>
  <si>
    <t>Находится в стадии ликвидации 10.10.2017</t>
  </si>
  <si>
    <t>2,3 кв. 2017 г.</t>
  </si>
  <si>
    <t>5321097096</t>
  </si>
  <si>
    <t>5321057223</t>
  </si>
  <si>
    <t>5321074363</t>
  </si>
  <si>
    <t>Находится в стадии ликвидации 26.09.2016</t>
  </si>
  <si>
    <t>5321134284</t>
  </si>
  <si>
    <t>5321135312</t>
  </si>
  <si>
    <t>Находится в стадии ликвидации 16.08.2017</t>
  </si>
  <si>
    <t>Вектор ООО</t>
  </si>
  <si>
    <t>Инженерные Строительные Проекты ООО</t>
  </si>
  <si>
    <t>Новгородагропромпроект ООО</t>
  </si>
  <si>
    <t>Новгородоблэлектро АО</t>
  </si>
  <si>
    <t>Перспектива ООО</t>
  </si>
  <si>
    <t>Спецавтоматика-Н ООО</t>
  </si>
  <si>
    <t>Электра -Н ООО</t>
  </si>
  <si>
    <t>4 кв. 2016 г., 1,2,3,4 кв. 2017 г., 1 кв. 2018 г.(янв.- 3333)</t>
  </si>
  <si>
    <t>1 кв. 2015 г.</t>
  </si>
  <si>
    <t>Агропромпроект ООО</t>
  </si>
  <si>
    <t>ГрафИнфо ООО</t>
  </si>
  <si>
    <t>Максима+</t>
  </si>
  <si>
    <t>МП816 ООО</t>
  </si>
  <si>
    <t>НОВГОРОДСВЯЗЬСТРОЙ ООО</t>
  </si>
  <si>
    <t>Романов Александр Александрович ИП</t>
  </si>
  <si>
    <t>РЭС</t>
  </si>
  <si>
    <t>Сфинкс ООО</t>
  </si>
  <si>
    <t>Творческая мастерская архитектора Перепелицы В.М. ООО</t>
  </si>
  <si>
    <t>Список организаций (действующие),
 имеющих текущие долги на 30.05.2018 г. (2 квартал 2018 г.)</t>
  </si>
  <si>
    <t>действующие (долг только 2 квартал 2018 г.)</t>
  </si>
  <si>
    <t>3,4 кв. 2016 г., 1,2,3,4 кв. 2017 г., 1,2 кв. 2018 г.</t>
  </si>
  <si>
    <t>1,2 кв. 2018 г.</t>
  </si>
  <si>
    <t>Список организаций-должников исключенных из СРО на 30.05.2018 г.</t>
  </si>
  <si>
    <t>2,3,4 кв. 2017 г., 1,2 кв. 2018 г.</t>
  </si>
  <si>
    <t>4 кв. 2017 г.(6000) , 1,2 кв. 2018 г.</t>
  </si>
  <si>
    <t>1,2,3,4 кв. 2015 г.,1,2,3,4 кв. 2016 г., 1,2,3,4 кв. 2017 г., 1,2 кв. 2018 г.</t>
  </si>
  <si>
    <t>Список организаций (действующие), имеющих долги 
два и более квартала
на 30.05.2018 г.</t>
  </si>
  <si>
    <t>5322009462</t>
  </si>
  <si>
    <t>Находится в стадии ликвидации 11.04.2016</t>
  </si>
  <si>
    <t>1,2,3 кв. (3333) 2017 г.</t>
  </si>
  <si>
    <t>на 30.05.2018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</si>
</sst>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8"/>
      <name val="Arial"/>
      <family val="2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4" fontId="4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0" fontId="53" fillId="0" borderId="10" xfId="0" applyFont="1" applyFill="1" applyBorder="1" applyAlignment="1">
      <alignment/>
    </xf>
    <xf numFmtId="4" fontId="54" fillId="0" borderId="10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4" fontId="56" fillId="0" borderId="10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0" fontId="49" fillId="0" borderId="10" xfId="0" applyFont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57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 vertical="top" wrapText="1"/>
    </xf>
    <xf numFmtId="0" fontId="56" fillId="0" borderId="11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49" fontId="56" fillId="0" borderId="10" xfId="0" applyNumberFormat="1" applyFont="1" applyFill="1" applyBorder="1" applyAlignment="1">
      <alignment/>
    </xf>
    <xf numFmtId="0" fontId="4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48" fillId="0" borderId="0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0" fontId="4" fillId="0" borderId="10" xfId="53" applyNumberFormat="1" applyFont="1" applyBorder="1" applyAlignment="1">
      <alignment horizontal="left" vertical="top" wrapText="1" indent="1"/>
      <protection/>
    </xf>
    <xf numFmtId="4" fontId="4" fillId="0" borderId="10" xfId="53" applyNumberFormat="1" applyFont="1" applyBorder="1" applyAlignment="1">
      <alignment horizontal="right" vertical="top" wrapText="1"/>
      <protection/>
    </xf>
    <xf numFmtId="0" fontId="4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48" fillId="0" borderId="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4" fillId="0" borderId="10" xfId="53" applyNumberFormat="1" applyFont="1" applyBorder="1" applyAlignment="1">
      <alignment horizontal="left" vertical="top" wrapText="1" indent="1"/>
      <protection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0" fontId="5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6.140625" style="0" customWidth="1"/>
    <col min="2" max="2" width="62.421875" style="0" customWidth="1"/>
    <col min="3" max="3" width="19.00390625" style="6" customWidth="1"/>
    <col min="4" max="4" width="62.00390625" style="0" customWidth="1"/>
    <col min="7" max="7" width="20.140625" style="0" customWidth="1"/>
    <col min="8" max="8" width="15.57421875" style="0" customWidth="1"/>
  </cols>
  <sheetData>
    <row r="1" spans="2:3" ht="18.75" customHeight="1">
      <c r="B1" s="38" t="s">
        <v>87</v>
      </c>
      <c r="C1" s="38"/>
    </row>
    <row r="2" spans="2:3" ht="42.75" customHeight="1">
      <c r="B2" s="38"/>
      <c r="C2" s="38"/>
    </row>
    <row r="3" spans="1:4" ht="18.75">
      <c r="A3" s="2"/>
      <c r="B3" s="3" t="s">
        <v>0</v>
      </c>
      <c r="C3" s="5" t="s">
        <v>1</v>
      </c>
      <c r="D3" s="3" t="s">
        <v>6</v>
      </c>
    </row>
    <row r="4" spans="1:4" ht="15">
      <c r="A4" s="2">
        <v>1</v>
      </c>
      <c r="B4" s="43" t="s">
        <v>33</v>
      </c>
      <c r="C4" s="37">
        <v>20000</v>
      </c>
      <c r="D4" s="29" t="s">
        <v>82</v>
      </c>
    </row>
    <row r="5" spans="1:4" ht="15">
      <c r="A5" s="2">
        <f aca="true" t="shared" si="0" ref="A5:A11">A4+1</f>
        <v>2</v>
      </c>
      <c r="B5" s="36" t="s">
        <v>36</v>
      </c>
      <c r="C5" s="37">
        <v>50000</v>
      </c>
      <c r="D5" s="29" t="s">
        <v>84</v>
      </c>
    </row>
    <row r="6" spans="1:4" ht="15">
      <c r="A6" s="2">
        <f t="shared" si="0"/>
        <v>3</v>
      </c>
      <c r="B6" s="36" t="s">
        <v>11</v>
      </c>
      <c r="C6" s="37">
        <v>26000</v>
      </c>
      <c r="D6" s="29" t="s">
        <v>85</v>
      </c>
    </row>
    <row r="7" spans="1:4" ht="15">
      <c r="A7" s="2">
        <f t="shared" si="0"/>
        <v>4</v>
      </c>
      <c r="B7" s="43" t="s">
        <v>64</v>
      </c>
      <c r="C7" s="37">
        <v>20000</v>
      </c>
      <c r="D7" s="29" t="s">
        <v>82</v>
      </c>
    </row>
    <row r="8" spans="1:4" ht="15">
      <c r="A8" s="2">
        <f t="shared" si="0"/>
        <v>5</v>
      </c>
      <c r="B8" s="36" t="s">
        <v>12</v>
      </c>
      <c r="C8" s="37">
        <v>140000</v>
      </c>
      <c r="D8" s="29" t="s">
        <v>86</v>
      </c>
    </row>
    <row r="9" spans="1:4" ht="15">
      <c r="A9" s="2">
        <f t="shared" si="0"/>
        <v>6</v>
      </c>
      <c r="B9" s="36" t="s">
        <v>44</v>
      </c>
      <c r="C9" s="37">
        <v>80000</v>
      </c>
      <c r="D9" s="29" t="s">
        <v>81</v>
      </c>
    </row>
    <row r="10" spans="1:4" ht="15">
      <c r="A10" s="2">
        <f t="shared" si="0"/>
        <v>7</v>
      </c>
      <c r="B10" s="43" t="s">
        <v>43</v>
      </c>
      <c r="C10" s="37">
        <v>20000</v>
      </c>
      <c r="D10" s="29" t="s">
        <v>82</v>
      </c>
    </row>
    <row r="11" spans="1:4" ht="15">
      <c r="A11" s="2">
        <f t="shared" si="0"/>
        <v>8</v>
      </c>
      <c r="B11" s="43" t="s">
        <v>45</v>
      </c>
      <c r="C11" s="37">
        <v>20000</v>
      </c>
      <c r="D11" s="29" t="s">
        <v>82</v>
      </c>
    </row>
    <row r="12" spans="1:4" ht="16.5">
      <c r="A12" s="4"/>
      <c r="B12" s="26" t="s">
        <v>3</v>
      </c>
      <c r="C12" s="27">
        <f>SUM(C4:C11)</f>
        <v>376000</v>
      </c>
      <c r="D12" s="4"/>
    </row>
  </sheetData>
  <sheetProtection/>
  <mergeCells count="1">
    <mergeCell ref="B1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zoomScalePageLayoutView="0" workbookViewId="0" topLeftCell="A1">
      <selection activeCell="D22" sqref="D22"/>
    </sheetView>
  </sheetViews>
  <sheetFormatPr defaultColWidth="9.140625" defaultRowHeight="15" outlineLevelRow="1"/>
  <cols>
    <col min="1" max="1" width="4.28125" style="0" customWidth="1"/>
    <col min="2" max="2" width="62.8515625" style="30" customWidth="1"/>
    <col min="3" max="3" width="21.421875" style="0" customWidth="1"/>
    <col min="4" max="4" width="18.140625" style="0" customWidth="1"/>
    <col min="8" max="8" width="21.00390625" style="0" customWidth="1"/>
  </cols>
  <sheetData>
    <row r="2" spans="2:4" ht="37.5" customHeight="1">
      <c r="B2" s="39" t="s">
        <v>79</v>
      </c>
      <c r="C2" s="39"/>
      <c r="D2" s="35"/>
    </row>
    <row r="3" spans="3:4" ht="14.25" customHeight="1">
      <c r="C3" s="35"/>
      <c r="D3" s="35"/>
    </row>
    <row r="4" spans="1:3" ht="12" customHeight="1" outlineLevel="1">
      <c r="A4" s="1">
        <v>1</v>
      </c>
      <c r="B4" s="36" t="s">
        <v>70</v>
      </c>
      <c r="C4" s="37">
        <v>10000</v>
      </c>
    </row>
    <row r="5" spans="1:3" ht="12" customHeight="1" outlineLevel="1">
      <c r="A5" s="1">
        <f>A4+1</f>
        <v>2</v>
      </c>
      <c r="B5" s="36" t="s">
        <v>32</v>
      </c>
      <c r="C5" s="37">
        <v>10000</v>
      </c>
    </row>
    <row r="6" spans="1:4" ht="14.25" customHeight="1">
      <c r="A6" s="1">
        <f>A5+1</f>
        <v>3</v>
      </c>
      <c r="B6" s="36" t="s">
        <v>61</v>
      </c>
      <c r="C6" s="37">
        <v>10000</v>
      </c>
      <c r="D6" s="34"/>
    </row>
    <row r="7" spans="1:4" ht="14.25" customHeight="1">
      <c r="A7" s="1">
        <f aca="true" t="shared" si="0" ref="A7:A19">A6+1</f>
        <v>4</v>
      </c>
      <c r="B7" s="36" t="s">
        <v>71</v>
      </c>
      <c r="C7" s="37">
        <v>10000</v>
      </c>
      <c r="D7" s="34"/>
    </row>
    <row r="8" spans="1:4" ht="14.25" customHeight="1">
      <c r="A8" s="1">
        <f t="shared" si="0"/>
        <v>5</v>
      </c>
      <c r="B8" s="36" t="s">
        <v>62</v>
      </c>
      <c r="C8" s="37">
        <v>10000</v>
      </c>
      <c r="D8" s="34"/>
    </row>
    <row r="9" spans="1:4" ht="14.25" customHeight="1">
      <c r="A9" s="1">
        <f t="shared" si="0"/>
        <v>6</v>
      </c>
      <c r="B9" s="36" t="s">
        <v>72</v>
      </c>
      <c r="C9" s="37">
        <v>10000</v>
      </c>
      <c r="D9" s="34"/>
    </row>
    <row r="10" spans="1:4" ht="14.25" customHeight="1">
      <c r="A10" s="1">
        <f t="shared" si="0"/>
        <v>7</v>
      </c>
      <c r="B10" s="36" t="s">
        <v>73</v>
      </c>
      <c r="C10" s="37">
        <v>10000</v>
      </c>
      <c r="D10" s="34"/>
    </row>
    <row r="11" spans="1:4" ht="14.25" customHeight="1">
      <c r="A11" s="1">
        <f t="shared" si="0"/>
        <v>8</v>
      </c>
      <c r="B11" s="36" t="s">
        <v>63</v>
      </c>
      <c r="C11" s="37">
        <v>10000</v>
      </c>
      <c r="D11" s="34"/>
    </row>
    <row r="12" spans="1:4" ht="14.25" customHeight="1">
      <c r="A12" s="1">
        <f t="shared" si="0"/>
        <v>9</v>
      </c>
      <c r="B12" s="36" t="s">
        <v>74</v>
      </c>
      <c r="C12" s="37">
        <v>6666</v>
      </c>
      <c r="D12" s="34"/>
    </row>
    <row r="13" spans="1:4" ht="14.25" customHeight="1">
      <c r="A13" s="1">
        <f t="shared" si="0"/>
        <v>10</v>
      </c>
      <c r="B13" s="36" t="s">
        <v>65</v>
      </c>
      <c r="C13" s="37">
        <v>10000</v>
      </c>
      <c r="D13" s="34"/>
    </row>
    <row r="14" spans="1:4" ht="14.25" customHeight="1">
      <c r="A14" s="1">
        <f t="shared" si="0"/>
        <v>11</v>
      </c>
      <c r="B14" s="36" t="s">
        <v>75</v>
      </c>
      <c r="C14" s="37">
        <v>10000</v>
      </c>
      <c r="D14" s="34"/>
    </row>
    <row r="15" spans="1:4" ht="14.25" customHeight="1">
      <c r="A15" s="1">
        <f t="shared" si="0"/>
        <v>12</v>
      </c>
      <c r="B15" s="36" t="s">
        <v>76</v>
      </c>
      <c r="C15" s="37">
        <v>10000</v>
      </c>
      <c r="D15" s="34"/>
    </row>
    <row r="16" spans="1:4" ht="14.25" customHeight="1">
      <c r="A16" s="1">
        <f t="shared" si="0"/>
        <v>13</v>
      </c>
      <c r="B16" s="36" t="s">
        <v>66</v>
      </c>
      <c r="C16" s="37">
        <v>10000</v>
      </c>
      <c r="D16" s="34"/>
    </row>
    <row r="17" spans="1:4" ht="14.25" customHeight="1">
      <c r="A17" s="1">
        <f t="shared" si="0"/>
        <v>14</v>
      </c>
      <c r="B17" s="36" t="s">
        <v>77</v>
      </c>
      <c r="C17" s="37">
        <v>10000</v>
      </c>
      <c r="D17" s="34"/>
    </row>
    <row r="18" spans="1:4" ht="14.25" customHeight="1">
      <c r="A18" s="1">
        <f t="shared" si="0"/>
        <v>15</v>
      </c>
      <c r="B18" s="36" t="s">
        <v>78</v>
      </c>
      <c r="C18" s="37">
        <v>10000</v>
      </c>
      <c r="D18" s="34"/>
    </row>
    <row r="19" spans="1:4" ht="14.25" customHeight="1">
      <c r="A19" s="1">
        <f t="shared" si="0"/>
        <v>16</v>
      </c>
      <c r="B19" s="36" t="s">
        <v>67</v>
      </c>
      <c r="C19" s="37">
        <v>10000</v>
      </c>
      <c r="D19" s="34"/>
    </row>
    <row r="20" spans="1:4" ht="14.25" customHeight="1">
      <c r="A20" s="4"/>
      <c r="B20" s="41" t="s">
        <v>3</v>
      </c>
      <c r="C20" s="42">
        <f>SUM(C4:C19)</f>
        <v>156666</v>
      </c>
      <c r="D20" s="34"/>
    </row>
    <row r="21" ht="14.25" customHeight="1">
      <c r="D21" s="34"/>
    </row>
    <row r="22" ht="14.25" customHeight="1">
      <c r="D22" s="34"/>
    </row>
    <row r="23" ht="14.25" customHeight="1">
      <c r="D23" s="34"/>
    </row>
    <row r="24" ht="14.25" customHeight="1">
      <c r="D24" s="34"/>
    </row>
    <row r="25" spans="2:4" ht="14.25" customHeight="1">
      <c r="B25" s="8" t="s">
        <v>7</v>
      </c>
      <c r="C25" s="11" t="s">
        <v>91</v>
      </c>
      <c r="D25" s="34"/>
    </row>
    <row r="26" spans="2:4" ht="14.25" customHeight="1">
      <c r="B26" s="9" t="s">
        <v>8</v>
      </c>
      <c r="C26" s="10">
        <f>'долги исключенных оконч'!C19</f>
        <v>556009.72</v>
      </c>
      <c r="D26" s="34"/>
    </row>
    <row r="27" spans="2:4" ht="14.25" customHeight="1">
      <c r="B27" s="9" t="s">
        <v>9</v>
      </c>
      <c r="C27" s="10">
        <f>'долги более 1 квартала'!C12</f>
        <v>376000</v>
      </c>
      <c r="D27" s="34"/>
    </row>
    <row r="28" spans="2:4" ht="14.25" customHeight="1">
      <c r="B28" s="9" t="s">
        <v>80</v>
      </c>
      <c r="C28" s="10">
        <f>C20</f>
        <v>156666</v>
      </c>
      <c r="D28" s="34"/>
    </row>
    <row r="29" spans="2:4" ht="14.25" customHeight="1">
      <c r="B29" s="12" t="s">
        <v>3</v>
      </c>
      <c r="C29" s="13">
        <f>SUM(C26:C28)</f>
        <v>1088675.72</v>
      </c>
      <c r="D29" s="34"/>
    </row>
    <row r="30" spans="2:4" ht="14.25" customHeight="1">
      <c r="B30" s="33"/>
      <c r="C30" s="32"/>
      <c r="D30" s="34"/>
    </row>
    <row r="31" ht="12.75" customHeight="1"/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C20" sqref="C20"/>
    </sheetView>
  </sheetViews>
  <sheetFormatPr defaultColWidth="64.7109375" defaultRowHeight="15"/>
  <cols>
    <col min="1" max="1" width="5.421875" style="15" customWidth="1"/>
    <col min="2" max="2" width="44.8515625" style="15" customWidth="1"/>
    <col min="3" max="3" width="12.140625" style="19" customWidth="1"/>
    <col min="4" max="4" width="12.00390625" style="19" customWidth="1"/>
    <col min="5" max="5" width="49.7109375" style="15" customWidth="1"/>
    <col min="6" max="6" width="0" style="15" hidden="1" customWidth="1"/>
    <col min="7" max="16384" width="64.7109375" style="15" customWidth="1"/>
  </cols>
  <sheetData>
    <row r="2" spans="2:8" s="14" customFormat="1" ht="18.75">
      <c r="B2" s="40" t="s">
        <v>83</v>
      </c>
      <c r="C2" s="40"/>
      <c r="D2" s="40"/>
      <c r="E2" s="40"/>
      <c r="F2" s="40"/>
      <c r="G2" s="40"/>
      <c r="H2" s="40"/>
    </row>
    <row r="4" spans="1:5" s="7" customFormat="1" ht="15.75">
      <c r="A4" s="20" t="s">
        <v>2</v>
      </c>
      <c r="B4" s="20" t="s">
        <v>0</v>
      </c>
      <c r="C4" s="21"/>
      <c r="D4" s="21" t="s">
        <v>29</v>
      </c>
      <c r="E4" s="20" t="s">
        <v>10</v>
      </c>
    </row>
    <row r="5" spans="1:6" ht="15" customHeight="1">
      <c r="A5" s="16">
        <v>1</v>
      </c>
      <c r="B5" s="17" t="s">
        <v>4</v>
      </c>
      <c r="C5" s="18">
        <v>10000</v>
      </c>
      <c r="D5" s="31" t="s">
        <v>30</v>
      </c>
      <c r="E5" s="18" t="s">
        <v>69</v>
      </c>
      <c r="F5" s="15" t="s">
        <v>89</v>
      </c>
    </row>
    <row r="6" spans="1:6" s="47" customFormat="1" ht="15" customHeight="1">
      <c r="A6" s="44">
        <f aca="true" t="shared" si="0" ref="A6:A18">1+A5</f>
        <v>2</v>
      </c>
      <c r="B6" s="45" t="s">
        <v>5</v>
      </c>
      <c r="C6" s="46">
        <v>10000</v>
      </c>
      <c r="D6" s="31" t="s">
        <v>31</v>
      </c>
      <c r="E6" s="46" t="s">
        <v>69</v>
      </c>
      <c r="F6" s="47" t="s">
        <v>48</v>
      </c>
    </row>
    <row r="7" spans="1:6" s="47" customFormat="1" ht="15" customHeight="1">
      <c r="A7" s="44">
        <f t="shared" si="0"/>
        <v>3</v>
      </c>
      <c r="B7" s="45" t="s">
        <v>13</v>
      </c>
      <c r="C7" s="46">
        <f>50000-6126.48</f>
        <v>43873.520000000004</v>
      </c>
      <c r="D7" s="31" t="s">
        <v>40</v>
      </c>
      <c r="E7" s="46" t="s">
        <v>18</v>
      </c>
      <c r="F7" s="47" t="s">
        <v>49</v>
      </c>
    </row>
    <row r="8" spans="1:6" s="47" customFormat="1" ht="15" customHeight="1">
      <c r="A8" s="44">
        <f t="shared" si="0"/>
        <v>4</v>
      </c>
      <c r="B8" s="45" t="s">
        <v>26</v>
      </c>
      <c r="C8" s="46">
        <v>40000</v>
      </c>
      <c r="D8" s="31" t="s">
        <v>41</v>
      </c>
      <c r="E8" s="46" t="s">
        <v>28</v>
      </c>
      <c r="F8" s="47" t="s">
        <v>51</v>
      </c>
    </row>
    <row r="9" spans="1:5" s="47" customFormat="1" ht="15" customHeight="1">
      <c r="A9" s="44">
        <f t="shared" si="0"/>
        <v>5</v>
      </c>
      <c r="B9" s="45" t="s">
        <v>27</v>
      </c>
      <c r="C9" s="46">
        <f>40000-6667</f>
        <v>33333</v>
      </c>
      <c r="D9" s="31" t="s">
        <v>42</v>
      </c>
      <c r="E9" s="46" t="s">
        <v>23</v>
      </c>
    </row>
    <row r="10" spans="1:5" s="47" customFormat="1" ht="15" customHeight="1">
      <c r="A10" s="44">
        <f t="shared" si="0"/>
        <v>6</v>
      </c>
      <c r="B10" s="45" t="s">
        <v>15</v>
      </c>
      <c r="C10" s="46">
        <v>50000</v>
      </c>
      <c r="D10" s="31" t="s">
        <v>54</v>
      </c>
      <c r="E10" s="31" t="s">
        <v>24</v>
      </c>
    </row>
    <row r="11" spans="1:5" s="47" customFormat="1" ht="15" customHeight="1">
      <c r="A11" s="44">
        <f t="shared" si="0"/>
        <v>7</v>
      </c>
      <c r="B11" s="45" t="s">
        <v>19</v>
      </c>
      <c r="C11" s="46">
        <v>30000</v>
      </c>
      <c r="D11" s="31" t="s">
        <v>55</v>
      </c>
      <c r="E11" s="31" t="s">
        <v>25</v>
      </c>
    </row>
    <row r="12" spans="1:6" s="47" customFormat="1" ht="15" customHeight="1">
      <c r="A12" s="44">
        <f t="shared" si="0"/>
        <v>8</v>
      </c>
      <c r="B12" s="45" t="s">
        <v>17</v>
      </c>
      <c r="C12" s="46">
        <v>60000</v>
      </c>
      <c r="D12" s="31" t="s">
        <v>50</v>
      </c>
      <c r="E12" s="45" t="s">
        <v>34</v>
      </c>
      <c r="F12" s="47" t="s">
        <v>57</v>
      </c>
    </row>
    <row r="13" spans="1:6" s="47" customFormat="1" ht="15" customHeight="1">
      <c r="A13" s="44">
        <f t="shared" si="0"/>
        <v>9</v>
      </c>
      <c r="B13" s="45" t="s">
        <v>20</v>
      </c>
      <c r="C13" s="46">
        <v>50000</v>
      </c>
      <c r="D13" s="31" t="s">
        <v>56</v>
      </c>
      <c r="E13" s="45" t="s">
        <v>38</v>
      </c>
      <c r="F13" s="47" t="s">
        <v>52</v>
      </c>
    </row>
    <row r="14" spans="1:5" s="47" customFormat="1" ht="15" customHeight="1">
      <c r="A14" s="44">
        <f t="shared" si="0"/>
        <v>10</v>
      </c>
      <c r="B14" s="45" t="s">
        <v>16</v>
      </c>
      <c r="C14" s="46">
        <v>70000</v>
      </c>
      <c r="D14" s="31" t="s">
        <v>58</v>
      </c>
      <c r="E14" s="45" t="s">
        <v>39</v>
      </c>
    </row>
    <row r="15" spans="1:6" s="47" customFormat="1" ht="15" customHeight="1">
      <c r="A15" s="44">
        <f t="shared" si="0"/>
        <v>11</v>
      </c>
      <c r="B15" s="45" t="s">
        <v>14</v>
      </c>
      <c r="C15" s="46">
        <v>60000</v>
      </c>
      <c r="D15" s="31" t="s">
        <v>59</v>
      </c>
      <c r="E15" s="45" t="s">
        <v>37</v>
      </c>
      <c r="F15" s="47" t="s">
        <v>60</v>
      </c>
    </row>
    <row r="16" spans="1:5" ht="15" customHeight="1">
      <c r="A16" s="16">
        <f t="shared" si="0"/>
        <v>12</v>
      </c>
      <c r="B16" s="28" t="s">
        <v>35</v>
      </c>
      <c r="C16" s="18">
        <v>23333</v>
      </c>
      <c r="D16" s="31" t="s">
        <v>46</v>
      </c>
      <c r="E16" s="17" t="s">
        <v>90</v>
      </c>
    </row>
    <row r="17" spans="1:5" ht="15" customHeight="1">
      <c r="A17" s="16">
        <f t="shared" si="0"/>
        <v>13</v>
      </c>
      <c r="B17" s="28" t="s">
        <v>21</v>
      </c>
      <c r="C17" s="18">
        <v>22137.2</v>
      </c>
      <c r="D17" s="31" t="s">
        <v>47</v>
      </c>
      <c r="E17" s="17" t="s">
        <v>53</v>
      </c>
    </row>
    <row r="18" spans="1:5" ht="15" customHeight="1">
      <c r="A18" s="16">
        <f t="shared" si="0"/>
        <v>14</v>
      </c>
      <c r="B18" s="28" t="s">
        <v>22</v>
      </c>
      <c r="C18" s="18">
        <v>53333</v>
      </c>
      <c r="D18" s="31" t="s">
        <v>88</v>
      </c>
      <c r="E18" s="17" t="s">
        <v>68</v>
      </c>
    </row>
    <row r="19" spans="1:5" s="25" customFormat="1" ht="15.75">
      <c r="A19" s="24"/>
      <c r="B19" s="22" t="s">
        <v>3</v>
      </c>
      <c r="C19" s="23">
        <f>SUM(C5:C18)</f>
        <v>556009.72</v>
      </c>
      <c r="D19" s="23"/>
      <c r="E19" s="24"/>
    </row>
  </sheetData>
  <sheetProtection/>
  <mergeCells count="1">
    <mergeCell ref="B2:H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LebedevaEV</cp:lastModifiedBy>
  <cp:lastPrinted>2018-05-30T08:20:04Z</cp:lastPrinted>
  <dcterms:created xsi:type="dcterms:W3CDTF">2013-09-18T12:20:33Z</dcterms:created>
  <dcterms:modified xsi:type="dcterms:W3CDTF">2018-05-30T08:21:05Z</dcterms:modified>
  <cp:category/>
  <cp:version/>
  <cp:contentType/>
  <cp:contentStatus/>
</cp:coreProperties>
</file>